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600" yWindow="120" windowWidth="14115" windowHeight="8670" tabRatio="791" activeTab="12"/>
  </bookViews>
  <sheets>
    <sheet name="Imprimir" sheetId="35" r:id="rId1"/>
    <sheet name="Janei" sheetId="3" r:id="rId2"/>
    <sheet name="Fever" sheetId="29" r:id="rId3"/>
    <sheet name="Março" sheetId="28" r:id="rId4"/>
    <sheet name="Abril" sheetId="27" r:id="rId5"/>
    <sheet name="Maio" sheetId="26" r:id="rId6"/>
    <sheet name="Junho" sheetId="25" r:id="rId7"/>
    <sheet name="Julho" sheetId="24" r:id="rId8"/>
    <sheet name="Agost" sheetId="23" r:id="rId9"/>
    <sheet name="Setem" sheetId="22" r:id="rId10"/>
    <sheet name="Outub" sheetId="21" r:id="rId11"/>
    <sheet name="Novemb" sheetId="20" r:id="rId12"/>
    <sheet name="Dezem" sheetId="19" r:id="rId13"/>
    <sheet name="Litros" sheetId="31" r:id="rId14"/>
    <sheet name="Km" sheetId="32" r:id="rId15"/>
    <sheet name="Gastos" sheetId="33" r:id="rId16"/>
    <sheet name="Média" sheetId="34" r:id="rId17"/>
    <sheet name="Resumo" sheetId="4" r:id="rId18"/>
  </sheets>
  <calcPr calcId="124519"/>
</workbook>
</file>

<file path=xl/calcChain.xml><?xml version="1.0" encoding="utf-8"?>
<calcChain xmlns="http://schemas.openxmlformats.org/spreadsheetml/2006/main">
  <c r="I15" i="20"/>
  <c r="J16"/>
  <c r="J15"/>
  <c r="H16" i="23"/>
  <c r="G11" i="4"/>
  <c r="H16" i="24"/>
  <c r="F26" i="28"/>
  <c r="I21"/>
  <c r="J21"/>
  <c r="H16"/>
  <c r="G16"/>
  <c r="F16"/>
  <c r="J16"/>
  <c r="J6" i="4"/>
  <c r="J15" i="28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F26" i="27"/>
  <c r="I21"/>
  <c r="J21"/>
  <c r="H16"/>
  <c r="G16"/>
  <c r="F16"/>
  <c r="J16"/>
  <c r="J7" i="4"/>
  <c r="J15" i="27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F26" i="26"/>
  <c r="I21"/>
  <c r="J21"/>
  <c r="H16"/>
  <c r="G16"/>
  <c r="F16"/>
  <c r="J16"/>
  <c r="J8" i="4"/>
  <c r="J15" i="26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F26" i="25"/>
  <c r="I21"/>
  <c r="J21"/>
  <c r="H16"/>
  <c r="G16"/>
  <c r="F16"/>
  <c r="J15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F26" i="24"/>
  <c r="I21"/>
  <c r="G16"/>
  <c r="F16"/>
  <c r="J15"/>
  <c r="I15"/>
  <c r="J14"/>
  <c r="I14"/>
  <c r="J13"/>
  <c r="I13"/>
  <c r="J12"/>
  <c r="I12"/>
  <c r="J11"/>
  <c r="I11"/>
  <c r="J10"/>
  <c r="I10"/>
  <c r="J9"/>
  <c r="I9"/>
  <c r="J8"/>
  <c r="I8"/>
  <c r="J7"/>
  <c r="I7"/>
  <c r="J3"/>
  <c r="F26" i="23"/>
  <c r="I21"/>
  <c r="J21"/>
  <c r="G16"/>
  <c r="F16"/>
  <c r="J16" s="1"/>
  <c r="J11" i="4" s="1"/>
  <c r="J15" i="23"/>
  <c r="I15"/>
  <c r="J14"/>
  <c r="I14"/>
  <c r="J13"/>
  <c r="I13"/>
  <c r="J12"/>
  <c r="I12"/>
  <c r="J11"/>
  <c r="I11"/>
  <c r="J10"/>
  <c r="I10"/>
  <c r="J9"/>
  <c r="I9"/>
  <c r="J8"/>
  <c r="I8"/>
  <c r="I16" s="1"/>
  <c r="J7"/>
  <c r="I7"/>
  <c r="J3"/>
  <c r="F26" i="22"/>
  <c r="I21"/>
  <c r="J21"/>
  <c r="H16"/>
  <c r="G16"/>
  <c r="F16"/>
  <c r="J16"/>
  <c r="J12" i="4"/>
  <c r="J15" i="22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F26" i="21"/>
  <c r="I21"/>
  <c r="J21"/>
  <c r="H16"/>
  <c r="G13" i="4" s="1"/>
  <c r="G16" i="21"/>
  <c r="E13" i="4"/>
  <c r="F16" i="21"/>
  <c r="J16" s="1"/>
  <c r="J13" i="4" s="1"/>
  <c r="J15" i="21"/>
  <c r="I15"/>
  <c r="J14"/>
  <c r="I14"/>
  <c r="J13"/>
  <c r="I13"/>
  <c r="J12"/>
  <c r="I12"/>
  <c r="J11"/>
  <c r="I11"/>
  <c r="J10"/>
  <c r="I10"/>
  <c r="J9"/>
  <c r="I9"/>
  <c r="J8"/>
  <c r="I8"/>
  <c r="J7"/>
  <c r="I7"/>
  <c r="I16"/>
  <c r="I20" s="1"/>
  <c r="J3"/>
  <c r="C13" i="4" s="1"/>
  <c r="F27" i="20"/>
  <c r="I22"/>
  <c r="J22"/>
  <c r="H17"/>
  <c r="G14" i="4" s="1"/>
  <c r="G17" i="20"/>
  <c r="F17"/>
  <c r="J17" s="1"/>
  <c r="J14" i="4" s="1"/>
  <c r="I16" i="20"/>
  <c r="J14"/>
  <c r="I14"/>
  <c r="J13"/>
  <c r="I13"/>
  <c r="J12"/>
  <c r="I12"/>
  <c r="J11"/>
  <c r="I11"/>
  <c r="J10"/>
  <c r="I10"/>
  <c r="J9"/>
  <c r="I9"/>
  <c r="J8"/>
  <c r="I8"/>
  <c r="J7"/>
  <c r="I7"/>
  <c r="I17" s="1"/>
  <c r="J3"/>
  <c r="C14" i="4" s="1"/>
  <c r="D14" s="1"/>
  <c r="F26" i="19"/>
  <c r="I21"/>
  <c r="J21"/>
  <c r="H16"/>
  <c r="G15" i="4" s="1"/>
  <c r="G16" i="19"/>
  <c r="E15" i="4" s="1"/>
  <c r="F16" i="19"/>
  <c r="J15"/>
  <c r="I15"/>
  <c r="J14"/>
  <c r="I14"/>
  <c r="J13"/>
  <c r="I13"/>
  <c r="J12"/>
  <c r="I12"/>
  <c r="J11"/>
  <c r="I11"/>
  <c r="J10"/>
  <c r="I10"/>
  <c r="J9"/>
  <c r="I9"/>
  <c r="J8"/>
  <c r="I8"/>
  <c r="J7"/>
  <c r="I7"/>
  <c r="J3"/>
  <c r="C15" i="4" s="1"/>
  <c r="D15" s="1"/>
  <c r="F26" i="29"/>
  <c r="I21"/>
  <c r="J21"/>
  <c r="H16"/>
  <c r="G16"/>
  <c r="F16"/>
  <c r="J16"/>
  <c r="J5" i="4"/>
  <c r="J15" i="29"/>
  <c r="I15"/>
  <c r="J14"/>
  <c r="I14"/>
  <c r="J13"/>
  <c r="I13"/>
  <c r="J12"/>
  <c r="I12"/>
  <c r="J11"/>
  <c r="I11"/>
  <c r="J10"/>
  <c r="I10"/>
  <c r="J9"/>
  <c r="I9"/>
  <c r="J8"/>
  <c r="I8"/>
  <c r="J7"/>
  <c r="I7"/>
  <c r="I16"/>
  <c r="J3"/>
  <c r="C12" i="4"/>
  <c r="C11"/>
  <c r="D11" s="1"/>
  <c r="C10"/>
  <c r="C9"/>
  <c r="C8"/>
  <c r="C7"/>
  <c r="D7" s="1"/>
  <c r="C6"/>
  <c r="C5"/>
  <c r="H15"/>
  <c r="H14"/>
  <c r="H13"/>
  <c r="H12"/>
  <c r="H11"/>
  <c r="H10"/>
  <c r="H9"/>
  <c r="H8"/>
  <c r="H7"/>
  <c r="H6"/>
  <c r="H16" s="1"/>
  <c r="H5"/>
  <c r="D5"/>
  <c r="D8"/>
  <c r="D9"/>
  <c r="D10"/>
  <c r="D12"/>
  <c r="G10"/>
  <c r="E10"/>
  <c r="E11"/>
  <c r="G12"/>
  <c r="E12"/>
  <c r="G9"/>
  <c r="E9"/>
  <c r="G8"/>
  <c r="E8"/>
  <c r="G7"/>
  <c r="E7"/>
  <c r="G6"/>
  <c r="E6"/>
  <c r="G5"/>
  <c r="E5"/>
  <c r="F16" i="3"/>
  <c r="J9"/>
  <c r="J10"/>
  <c r="J11"/>
  <c r="J12"/>
  <c r="J13"/>
  <c r="J14"/>
  <c r="J15"/>
  <c r="J8"/>
  <c r="J7"/>
  <c r="H16"/>
  <c r="J3"/>
  <c r="C4" i="4"/>
  <c r="D4" s="1"/>
  <c r="I15" i="3"/>
  <c r="G16"/>
  <c r="J16"/>
  <c r="J4" i="4"/>
  <c r="I7" i="3"/>
  <c r="I8"/>
  <c r="I9"/>
  <c r="I10"/>
  <c r="I11"/>
  <c r="I12"/>
  <c r="I13"/>
  <c r="I14"/>
  <c r="F26"/>
  <c r="I21"/>
  <c r="H4" i="4"/>
  <c r="G4"/>
  <c r="E4"/>
  <c r="I16" i="3"/>
  <c r="I20"/>
  <c r="F4" i="4"/>
  <c r="I22" i="3"/>
  <c r="I4" i="4"/>
  <c r="J20" i="3"/>
  <c r="I20" i="29"/>
  <c r="F5" i="4"/>
  <c r="I20" i="22"/>
  <c r="F12" i="4"/>
  <c r="I20" i="25"/>
  <c r="J20"/>
  <c r="J22"/>
  <c r="F9" i="4"/>
  <c r="I20" i="26"/>
  <c r="F8" i="4"/>
  <c r="I20" i="27"/>
  <c r="F7" i="4"/>
  <c r="J21" i="3"/>
  <c r="J22"/>
  <c r="I22" i="27"/>
  <c r="I7" i="4"/>
  <c r="J20" i="27"/>
  <c r="J22"/>
  <c r="I22" i="26"/>
  <c r="I8" i="4"/>
  <c r="J20" i="26"/>
  <c r="J22"/>
  <c r="J21" i="24"/>
  <c r="I22" i="22"/>
  <c r="I12" i="4"/>
  <c r="J20" i="22"/>
  <c r="J22"/>
  <c r="I22" i="29"/>
  <c r="I5" i="4"/>
  <c r="J20" i="29"/>
  <c r="J22"/>
  <c r="J16" i="24"/>
  <c r="J10" i="4"/>
  <c r="J16" i="25"/>
  <c r="J9" i="4"/>
  <c r="I16" i="24"/>
  <c r="I20"/>
  <c r="F13" i="4"/>
  <c r="I22" i="24"/>
  <c r="I10" i="4"/>
  <c r="J20" i="24"/>
  <c r="J22"/>
  <c r="F10" i="4"/>
  <c r="I22" i="25"/>
  <c r="I9" i="4"/>
  <c r="D6"/>
  <c r="I20" i="28"/>
  <c r="F6" i="4"/>
  <c r="J20" i="28"/>
  <c r="J22"/>
  <c r="I22"/>
  <c r="I6" i="4"/>
  <c r="E14"/>
  <c r="I16" i="19"/>
  <c r="I20" s="1"/>
  <c r="J16"/>
  <c r="J15" i="4" s="1"/>
  <c r="F15"/>
  <c r="I22" i="19" l="1"/>
  <c r="I15" i="4" s="1"/>
  <c r="J20" i="19"/>
  <c r="J22" s="1"/>
  <c r="I21" i="20"/>
  <c r="F14" i="4"/>
  <c r="C16"/>
  <c r="D13"/>
  <c r="D16" s="1"/>
  <c r="J20" i="21"/>
  <c r="J22" s="1"/>
  <c r="I22"/>
  <c r="I13" i="4" s="1"/>
  <c r="E16"/>
  <c r="G16"/>
  <c r="J16"/>
  <c r="I20" i="23"/>
  <c r="F11" i="4"/>
  <c r="J21" i="20" l="1"/>
  <c r="J23" s="1"/>
  <c r="I23"/>
  <c r="I14" i="4" s="1"/>
  <c r="F16"/>
  <c r="I22" i="23"/>
  <c r="I11" i="4" s="1"/>
  <c r="I16" s="1"/>
  <c r="J20" i="23"/>
  <c r="J22" s="1"/>
</calcChain>
</file>

<file path=xl/sharedStrings.xml><?xml version="1.0" encoding="utf-8"?>
<sst xmlns="http://schemas.openxmlformats.org/spreadsheetml/2006/main" count="410" uniqueCount="65">
  <si>
    <t>Km</t>
  </si>
  <si>
    <t>Quantidade Litros</t>
  </si>
  <si>
    <t>Total R$</t>
  </si>
  <si>
    <t>Data</t>
  </si>
  <si>
    <t>Média</t>
  </si>
  <si>
    <t>KM TOTAL</t>
  </si>
  <si>
    <t>Preço por Litro</t>
  </si>
  <si>
    <t>Abastecimento</t>
  </si>
  <si>
    <t>Descrição</t>
  </si>
  <si>
    <t>km</t>
  </si>
  <si>
    <t>Km para troca</t>
  </si>
  <si>
    <t>Valor</t>
  </si>
  <si>
    <t>Óleo</t>
  </si>
  <si>
    <t>Filtro de Ar</t>
  </si>
  <si>
    <t>Pneus</t>
  </si>
  <si>
    <t>Manutenção</t>
  </si>
  <si>
    <t>%</t>
  </si>
  <si>
    <t>Gastos</t>
  </si>
  <si>
    <t>Abastecimentos</t>
  </si>
  <si>
    <t>Total</t>
  </si>
  <si>
    <t>Filtro de Óleo</t>
  </si>
  <si>
    <t>MÊS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</si>
  <si>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</si>
  <si>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</si>
  <si>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</si>
  <si>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</si>
  <si>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</si>
  <si>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</si>
  <si>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</si>
  <si>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</si>
  <si>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</si>
  <si>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</si>
  <si>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</si>
  <si>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</si>
  <si>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LITROS</t>
  </si>
  <si>
    <t>KM RODADO</t>
  </si>
  <si>
    <t>MÉDIA DIA</t>
  </si>
  <si>
    <t>COMBUSTIVEL</t>
  </si>
  <si>
    <t>VALOR</t>
  </si>
  <si>
    <t>MÉDIA</t>
  </si>
  <si>
    <t>MANUTENÇÃO</t>
  </si>
  <si>
    <t>VALOR TOTAL</t>
  </si>
  <si>
    <t>TOTAL</t>
  </si>
  <si>
    <t>GASTO TOTAL</t>
  </si>
  <si>
    <t>MEDIA R$</t>
  </si>
  <si>
    <t>Ultimo Km de Abastecimento:</t>
  </si>
  <si>
    <t>TOTAL KM MÊS:</t>
  </si>
  <si>
    <t>Placa:</t>
  </si>
  <si>
    <t>Km Inicial do mês:</t>
  </si>
  <si>
    <t>Km Final do mês:</t>
  </si>
  <si>
    <t>CONTROLE DE GASTO DE VEICULO - JANEIRO</t>
  </si>
  <si>
    <t>CONTROLE DE GASTO DE VEICULO - FEVEREIRO</t>
  </si>
  <si>
    <t>CONTROLE DE GASTO DE VEICULO - MARÇO</t>
  </si>
  <si>
    <t>CONTROLE DE GASTO DE VEICULO - ABRIL</t>
  </si>
  <si>
    <t>CONTROLE DE GASTO DE VEICULO - MAIO</t>
  </si>
  <si>
    <t>CONTROLE DE GASTO DE VEICULO - JUNHO</t>
  </si>
  <si>
    <t>CONTROLE DE GASTO DE VEICULO - JULHO</t>
  </si>
  <si>
    <t>CONTROLE DE GASTO DE VEICULO - AGOSTO</t>
  </si>
  <si>
    <t>CONTROLE DE GASTO DE VEICULO - SETEMBRO</t>
  </si>
  <si>
    <t>CONTROLE DE GASTO DE VEICULO - OUTUBRO</t>
  </si>
  <si>
    <t>CONTROLE DE GASTO DE VEICULO - NOVEMBRO</t>
  </si>
  <si>
    <t>CONTROLE DE GASTO DE VEICULO - DEZEMBRO</t>
  </si>
  <si>
    <t>Peças</t>
  </si>
  <si>
    <t xml:space="preserve">CONTROLE DE GASTO DE VEICULO </t>
  </si>
  <si>
    <t>Posto</t>
  </si>
</sst>
</file>

<file path=xl/styles.xml><?xml version="1.0" encoding="utf-8"?>
<styleSheet xmlns="http://schemas.openxmlformats.org/spreadsheetml/2006/main">
  <numFmts count="8">
    <numFmt numFmtId="171" formatCode="_(* #,##0.00_);_(* \(#,##0.00\);_(* &quot;-&quot;??_);_(@_)"/>
    <numFmt numFmtId="174" formatCode="[$R$ -416]#,##0.00"/>
    <numFmt numFmtId="177" formatCode="0.000"/>
    <numFmt numFmtId="178" formatCode="&quot;R$ &quot;#,##0.00"/>
    <numFmt numFmtId="179" formatCode="#,##0.000_);\(#,##0.000\)"/>
    <numFmt numFmtId="186" formatCode="#,##0.000"/>
    <numFmt numFmtId="190" formatCode="_(* #,##0_);_(* \(#,##0\);_(* &quot;-&quot;??_);_(@_)"/>
    <numFmt numFmtId="191" formatCode="_(* #,##0.000_);_(* \(#,##0.000\);_(* &quot;-&quot;??_);_(@_)"/>
  </numFmts>
  <fonts count="10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63"/>
      <name val="Calibri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1" fontId="6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1" xfId="0" applyNumberFormat="1" applyFont="1" applyFill="1" applyBorder="1" applyAlignment="1" applyProtection="1">
      <alignment wrapText="1"/>
    </xf>
    <xf numFmtId="0" fontId="0" fillId="0" borderId="2" xfId="0" applyNumberFormat="1" applyFont="1" applyFill="1" applyBorder="1" applyAlignment="1" applyProtection="1">
      <alignment wrapText="1"/>
    </xf>
    <xf numFmtId="174" fontId="0" fillId="0" borderId="3" xfId="0" applyNumberFormat="1" applyFont="1" applyFill="1" applyBorder="1" applyAlignment="1" applyProtection="1">
      <alignment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4" fontId="0" fillId="0" borderId="9" xfId="0" applyNumberFormat="1" applyFont="1" applyFill="1" applyBorder="1" applyAlignment="1" applyProtection="1">
      <alignment wrapText="1"/>
    </xf>
    <xf numFmtId="3" fontId="4" fillId="3" borderId="10" xfId="0" applyNumberFormat="1" applyFont="1" applyFill="1" applyBorder="1" applyAlignment="1" applyProtection="1">
      <alignment wrapText="1"/>
    </xf>
    <xf numFmtId="174" fontId="4" fillId="3" borderId="11" xfId="0" applyNumberFormat="1" applyFont="1" applyFill="1" applyBorder="1" applyAlignment="1" applyProtection="1">
      <alignment wrapText="1"/>
    </xf>
    <xf numFmtId="0" fontId="0" fillId="0" borderId="12" xfId="0" applyBorder="1">
      <alignment vertical="center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wrapText="1"/>
    </xf>
    <xf numFmtId="178" fontId="0" fillId="0" borderId="14" xfId="0" applyNumberFormat="1" applyFont="1" applyFill="1" applyBorder="1" applyAlignment="1" applyProtection="1">
      <alignment wrapText="1"/>
    </xf>
    <xf numFmtId="174" fontId="2" fillId="3" borderId="15" xfId="0" applyNumberFormat="1" applyFont="1" applyFill="1" applyBorder="1" applyAlignment="1" applyProtection="1">
      <alignment wrapText="1"/>
    </xf>
    <xf numFmtId="178" fontId="2" fillId="3" borderId="16" xfId="0" applyNumberFormat="1" applyFont="1" applyFill="1" applyBorder="1" applyAlignment="1" applyProtection="1">
      <alignment wrapText="1"/>
    </xf>
    <xf numFmtId="0" fontId="1" fillId="4" borderId="13" xfId="0" applyNumberFormat="1" applyFont="1" applyFill="1" applyBorder="1" applyAlignment="1" applyProtection="1">
      <alignment horizontal="center" wrapText="1"/>
    </xf>
    <xf numFmtId="0" fontId="1" fillId="4" borderId="17" xfId="0" applyNumberFormat="1" applyFont="1" applyFill="1" applyBorder="1" applyAlignment="1" applyProtection="1">
      <alignment horizontal="center" wrapText="1"/>
    </xf>
    <xf numFmtId="174" fontId="0" fillId="0" borderId="18" xfId="0" applyNumberFormat="1" applyFont="1" applyFill="1" applyBorder="1" applyAlignment="1" applyProtection="1">
      <alignment wrapText="1"/>
    </xf>
    <xf numFmtId="171" fontId="1" fillId="0" borderId="19" xfId="1" applyFont="1" applyFill="1" applyBorder="1" applyAlignment="1" applyProtection="1">
      <alignment wrapText="1"/>
    </xf>
    <xf numFmtId="171" fontId="1" fillId="0" borderId="9" xfId="1" applyFont="1" applyFill="1" applyBorder="1" applyAlignment="1" applyProtection="1">
      <alignment wrapText="1"/>
    </xf>
    <xf numFmtId="171" fontId="1" fillId="0" borderId="20" xfId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>
      <alignment horizontal="right" wrapText="1"/>
    </xf>
    <xf numFmtId="4" fontId="3" fillId="5" borderId="21" xfId="0" applyNumberFormat="1" applyFont="1" applyFill="1" applyBorder="1" applyAlignment="1" applyProtection="1">
      <alignment wrapText="1"/>
    </xf>
    <xf numFmtId="177" fontId="3" fillId="5" borderId="11" xfId="0" applyNumberFormat="1" applyFont="1" applyFill="1" applyBorder="1" applyAlignment="1" applyProtection="1">
      <alignment wrapText="1"/>
    </xf>
    <xf numFmtId="3" fontId="0" fillId="0" borderId="3" xfId="0" applyNumberFormat="1" applyBorder="1">
      <alignment vertical="center"/>
    </xf>
    <xf numFmtId="171" fontId="0" fillId="0" borderId="3" xfId="1" applyFont="1" applyBorder="1" applyAlignment="1">
      <alignment horizontal="left" vertical="center" indent="1"/>
    </xf>
    <xf numFmtId="2" fontId="0" fillId="0" borderId="3" xfId="0" applyNumberFormat="1" applyBorder="1">
      <alignment vertical="center"/>
    </xf>
    <xf numFmtId="171" fontId="0" fillId="0" borderId="3" xfId="1" applyFont="1" applyBorder="1">
      <alignment vertical="center"/>
    </xf>
    <xf numFmtId="0" fontId="1" fillId="5" borderId="3" xfId="0" applyFont="1" applyFill="1" applyBorder="1" applyAlignment="1">
      <alignment horizontal="center" vertical="center"/>
    </xf>
    <xf numFmtId="171" fontId="0" fillId="0" borderId="22" xfId="1" applyFont="1" applyBorder="1" applyAlignment="1">
      <alignment horizontal="left" vertical="center" indent="1"/>
    </xf>
    <xf numFmtId="2" fontId="0" fillId="0" borderId="22" xfId="0" applyNumberFormat="1" applyBorder="1">
      <alignment vertical="center"/>
    </xf>
    <xf numFmtId="171" fontId="0" fillId="0" borderId="22" xfId="1" applyFont="1" applyBorder="1">
      <alignment vertical="center"/>
    </xf>
    <xf numFmtId="0" fontId="1" fillId="0" borderId="10" xfId="0" applyFont="1" applyFill="1" applyBorder="1" applyAlignment="1">
      <alignment horizontal="right" vertical="center"/>
    </xf>
    <xf numFmtId="3" fontId="0" fillId="0" borderId="22" xfId="0" applyNumberForma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4" fontId="0" fillId="0" borderId="9" xfId="0" applyNumberFormat="1" applyBorder="1">
      <alignment vertical="center"/>
    </xf>
    <xf numFmtId="4" fontId="0" fillId="0" borderId="24" xfId="0" applyNumberFormat="1" applyBorder="1">
      <alignment vertical="center"/>
    </xf>
    <xf numFmtId="3" fontId="1" fillId="0" borderId="25" xfId="0" applyNumberFormat="1" applyFont="1" applyBorder="1">
      <alignment vertical="center"/>
    </xf>
    <xf numFmtId="2" fontId="1" fillId="0" borderId="13" xfId="0" applyNumberFormat="1" applyFont="1" applyBorder="1">
      <alignment vertical="center"/>
    </xf>
    <xf numFmtId="171" fontId="1" fillId="0" borderId="13" xfId="0" applyNumberFormat="1" applyFont="1" applyBorder="1">
      <alignment vertical="center"/>
    </xf>
    <xf numFmtId="171" fontId="1" fillId="0" borderId="2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0" fontId="0" fillId="0" borderId="27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0" fillId="0" borderId="17" xfId="0" applyBorder="1">
      <alignment vertical="center"/>
    </xf>
    <xf numFmtId="0" fontId="0" fillId="0" borderId="28" xfId="0" applyNumberFormat="1" applyFont="1" applyFill="1" applyBorder="1" applyAlignment="1" applyProtection="1">
      <alignment wrapText="1"/>
    </xf>
    <xf numFmtId="0" fontId="0" fillId="0" borderId="29" xfId="0" applyBorder="1">
      <alignment vertical="center"/>
    </xf>
    <xf numFmtId="0" fontId="0" fillId="0" borderId="30" xfId="0" applyNumberFormat="1" applyFont="1" applyFill="1" applyBorder="1" applyAlignment="1" applyProtection="1">
      <alignment wrapText="1"/>
    </xf>
    <xf numFmtId="0" fontId="8" fillId="6" borderId="10" xfId="0" applyNumberFormat="1" applyFont="1" applyFill="1" applyBorder="1" applyAlignment="1" applyProtection="1">
      <alignment horizontal="right" wrapText="1"/>
    </xf>
    <xf numFmtId="0" fontId="8" fillId="6" borderId="11" xfId="0" applyNumberFormat="1" applyFont="1" applyFill="1" applyBorder="1" applyAlignment="1" applyProtection="1">
      <alignment horizontal="right" wrapText="1"/>
    </xf>
    <xf numFmtId="179" fontId="0" fillId="0" borderId="21" xfId="1" applyNumberFormat="1" applyFont="1" applyFill="1" applyBorder="1" applyAlignment="1" applyProtection="1">
      <alignment wrapText="1"/>
    </xf>
    <xf numFmtId="0" fontId="9" fillId="0" borderId="17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177" fontId="4" fillId="3" borderId="11" xfId="0" applyNumberFormat="1" applyFont="1" applyFill="1" applyBorder="1" applyAlignment="1" applyProtection="1">
      <alignment wrapText="1"/>
    </xf>
    <xf numFmtId="0" fontId="0" fillId="0" borderId="31" xfId="0" applyNumberFormat="1" applyFont="1" applyFill="1" applyBorder="1" applyAlignment="1" applyProtection="1">
      <alignment wrapText="1"/>
    </xf>
    <xf numFmtId="174" fontId="0" fillId="0" borderId="32" xfId="0" applyNumberFormat="1" applyFont="1" applyFill="1" applyBorder="1" applyAlignment="1" applyProtection="1">
      <alignment wrapText="1"/>
    </xf>
    <xf numFmtId="4" fontId="0" fillId="0" borderId="20" xfId="0" applyNumberFormat="1" applyFont="1" applyFill="1" applyBorder="1" applyAlignment="1" applyProtection="1">
      <alignment wrapText="1"/>
    </xf>
    <xf numFmtId="0" fontId="0" fillId="0" borderId="14" xfId="0" applyNumberFormat="1" applyFont="1" applyFill="1" applyBorder="1" applyAlignment="1" applyProtection="1">
      <alignment wrapText="1"/>
      <protection locked="0"/>
    </xf>
    <xf numFmtId="14" fontId="0" fillId="0" borderId="3" xfId="0" applyNumberFormat="1" applyFont="1" applyFill="1" applyBorder="1" applyAlignment="1" applyProtection="1">
      <alignment wrapText="1"/>
      <protection locked="0"/>
    </xf>
    <xf numFmtId="3" fontId="0" fillId="0" borderId="3" xfId="0" applyNumberFormat="1" applyFont="1" applyFill="1" applyBorder="1" applyAlignment="1" applyProtection="1">
      <alignment wrapText="1"/>
      <protection locked="0"/>
    </xf>
    <xf numFmtId="186" fontId="0" fillId="0" borderId="3" xfId="0" applyNumberFormat="1" applyFont="1" applyFill="1" applyBorder="1" applyAlignment="1" applyProtection="1">
      <alignment wrapText="1"/>
      <protection locked="0"/>
    </xf>
    <xf numFmtId="0" fontId="0" fillId="0" borderId="3" xfId="0" applyNumberFormat="1" applyFont="1" applyFill="1" applyBorder="1" applyAlignment="1" applyProtection="1">
      <alignment wrapText="1"/>
      <protection locked="0"/>
    </xf>
    <xf numFmtId="14" fontId="0" fillId="0" borderId="22" xfId="0" applyNumberFormat="1" applyFont="1" applyFill="1" applyBorder="1" applyAlignment="1" applyProtection="1">
      <alignment wrapText="1"/>
      <protection locked="0"/>
    </xf>
    <xf numFmtId="3" fontId="0" fillId="0" borderId="22" xfId="0" applyNumberFormat="1" applyFont="1" applyFill="1" applyBorder="1" applyAlignment="1" applyProtection="1">
      <alignment wrapText="1"/>
      <protection locked="0"/>
    </xf>
    <xf numFmtId="14" fontId="0" fillId="0" borderId="32" xfId="0" applyNumberFormat="1" applyFont="1" applyFill="1" applyBorder="1" applyAlignment="1" applyProtection="1">
      <alignment wrapText="1"/>
      <protection locked="0"/>
    </xf>
    <xf numFmtId="3" fontId="0" fillId="0" borderId="32" xfId="0" applyNumberFormat="1" applyFont="1" applyFill="1" applyBorder="1" applyAlignment="1" applyProtection="1">
      <alignment wrapText="1"/>
      <protection locked="0"/>
    </xf>
    <xf numFmtId="186" fontId="0" fillId="0" borderId="32" xfId="0" applyNumberFormat="1" applyFont="1" applyFill="1" applyBorder="1" applyAlignment="1" applyProtection="1">
      <alignment wrapText="1"/>
      <protection locked="0"/>
    </xf>
    <xf numFmtId="0" fontId="0" fillId="0" borderId="32" xfId="0" applyNumberFormat="1" applyFont="1" applyFill="1" applyBorder="1" applyAlignment="1" applyProtection="1">
      <alignment wrapText="1"/>
      <protection locked="0"/>
    </xf>
    <xf numFmtId="3" fontId="1" fillId="0" borderId="22" xfId="0" applyNumberFormat="1" applyFont="1" applyFill="1" applyBorder="1" applyAlignment="1" applyProtection="1">
      <alignment wrapText="1"/>
      <protection locked="0"/>
    </xf>
    <xf numFmtId="0" fontId="0" fillId="0" borderId="11" xfId="0" applyNumberFormat="1" applyFont="1" applyFill="1" applyBorder="1" applyAlignment="1" applyProtection="1">
      <alignment wrapText="1"/>
      <protection locked="0"/>
    </xf>
    <xf numFmtId="14" fontId="0" fillId="0" borderId="18" xfId="0" applyNumberFormat="1" applyFont="1" applyFill="1" applyBorder="1" applyAlignment="1" applyProtection="1">
      <alignment wrapText="1"/>
      <protection locked="0"/>
    </xf>
    <xf numFmtId="3" fontId="0" fillId="0" borderId="33" xfId="0" applyNumberFormat="1" applyFont="1" applyFill="1" applyBorder="1" applyAlignment="1" applyProtection="1">
      <alignment wrapText="1"/>
      <protection locked="0"/>
    </xf>
    <xf numFmtId="178" fontId="0" fillId="0" borderId="19" xfId="0" applyNumberFormat="1" applyFont="1" applyFill="1" applyBorder="1" applyAlignment="1" applyProtection="1">
      <alignment wrapText="1"/>
      <protection locked="0"/>
    </xf>
    <xf numFmtId="178" fontId="0" fillId="0" borderId="9" xfId="0" applyNumberFormat="1" applyFont="1" applyFill="1" applyBorder="1" applyAlignment="1" applyProtection="1">
      <alignment wrapText="1"/>
      <protection locked="0"/>
    </xf>
    <xf numFmtId="0" fontId="0" fillId="0" borderId="15" xfId="0" applyNumberFormat="1" applyFont="1" applyFill="1" applyBorder="1" applyAlignment="1" applyProtection="1">
      <alignment wrapText="1"/>
      <protection locked="0"/>
    </xf>
    <xf numFmtId="178" fontId="0" fillId="0" borderId="20" xfId="0" applyNumberFormat="1" applyFont="1" applyFill="1" applyBorder="1" applyAlignment="1" applyProtection="1">
      <alignment wrapText="1"/>
      <protection locked="0"/>
    </xf>
    <xf numFmtId="0" fontId="0" fillId="0" borderId="13" xfId="0" applyNumberFormat="1" applyFont="1" applyFill="1" applyBorder="1" applyAlignment="1" applyProtection="1">
      <alignment wrapText="1"/>
      <protection locked="0"/>
    </xf>
    <xf numFmtId="0" fontId="8" fillId="6" borderId="10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ill="1" applyBorder="1" applyAlignment="1" applyProtection="1">
      <alignment vertical="center" wrapText="1"/>
      <protection locked="0"/>
    </xf>
    <xf numFmtId="0" fontId="8" fillId="6" borderId="11" xfId="0" applyNumberFormat="1" applyFont="1" applyFill="1" applyBorder="1" applyAlignment="1" applyProtection="1">
      <alignment horizontal="right" vertical="center" wrapText="1"/>
    </xf>
    <xf numFmtId="190" fontId="0" fillId="0" borderId="11" xfId="1" applyNumberFormat="1" applyFont="1" applyFill="1" applyBorder="1" applyAlignment="1" applyProtection="1">
      <alignment vertical="center" wrapText="1"/>
      <protection locked="0"/>
    </xf>
    <xf numFmtId="0" fontId="1" fillId="0" borderId="13" xfId="0" applyNumberFormat="1" applyFont="1" applyFill="1" applyBorder="1" applyAlignment="1" applyProtection="1">
      <alignment wrapText="1"/>
      <protection locked="0"/>
    </xf>
    <xf numFmtId="14" fontId="0" fillId="0" borderId="14" xfId="0" applyNumberFormat="1" applyFont="1" applyFill="1" applyBorder="1" applyAlignment="1" applyProtection="1">
      <alignment wrapText="1"/>
      <protection locked="0"/>
    </xf>
    <xf numFmtId="191" fontId="0" fillId="0" borderId="21" xfId="1" applyNumberFormat="1" applyFont="1" applyFill="1" applyBorder="1" applyAlignment="1" applyProtection="1">
      <alignment vertical="center" wrapText="1"/>
    </xf>
    <xf numFmtId="0" fontId="0" fillId="0" borderId="11" xfId="0" applyNumberFormat="1" applyFill="1" applyBorder="1" applyAlignment="1" applyProtection="1">
      <alignment wrapText="1"/>
      <protection locked="0"/>
    </xf>
    <xf numFmtId="0" fontId="1" fillId="0" borderId="0" xfId="0" applyNumberFormat="1" applyFont="1" applyFill="1" applyBorder="1" applyAlignment="1" applyProtection="1">
      <alignment horizontal="right" wrapText="1"/>
    </xf>
    <xf numFmtId="174" fontId="0" fillId="0" borderId="0" xfId="0" applyNumberFormat="1" applyFont="1" applyFill="1" applyBorder="1" applyAlignment="1" applyProtection="1">
      <alignment wrapText="1"/>
    </xf>
    <xf numFmtId="178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174" fontId="2" fillId="0" borderId="0" xfId="0" applyNumberFormat="1" applyFont="1" applyFill="1" applyBorder="1" applyAlignment="1" applyProtection="1">
      <alignment wrapText="1"/>
    </xf>
    <xf numFmtId="178" fontId="2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Fill="1" applyBorder="1" applyAlignment="1" applyProtection="1">
      <alignment wrapText="1"/>
    </xf>
    <xf numFmtId="177" fontId="4" fillId="0" borderId="0" xfId="0" applyNumberFormat="1" applyFont="1" applyFill="1" applyBorder="1" applyAlignment="1" applyProtection="1">
      <alignment wrapText="1"/>
    </xf>
    <xf numFmtId="177" fontId="3" fillId="0" borderId="0" xfId="0" applyNumberFormat="1" applyFont="1" applyFill="1" applyBorder="1" applyAlignment="1" applyProtection="1">
      <alignment wrapText="1"/>
    </xf>
    <xf numFmtId="174" fontId="4" fillId="0" borderId="0" xfId="0" applyNumberFormat="1" applyFont="1" applyFill="1" applyBorder="1" applyAlignment="1" applyProtection="1">
      <alignment wrapText="1"/>
    </xf>
    <xf numFmtId="0" fontId="9" fillId="6" borderId="10" xfId="0" applyNumberFormat="1" applyFont="1" applyFill="1" applyBorder="1" applyAlignment="1" applyProtection="1">
      <alignment horizontal="right" wrapText="1"/>
    </xf>
    <xf numFmtId="0" fontId="9" fillId="6" borderId="11" xfId="0" applyNumberFormat="1" applyFont="1" applyFill="1" applyBorder="1" applyAlignment="1" applyProtection="1">
      <alignment horizontal="right" wrapText="1"/>
    </xf>
    <xf numFmtId="186" fontId="0" fillId="0" borderId="22" xfId="0" applyNumberFormat="1" applyFont="1" applyFill="1" applyBorder="1" applyAlignment="1" applyProtection="1">
      <alignment wrapText="1"/>
      <protection locked="0"/>
    </xf>
    <xf numFmtId="0" fontId="0" fillId="0" borderId="22" xfId="0" applyNumberFormat="1" applyFont="1" applyFill="1" applyBorder="1" applyAlignment="1" applyProtection="1">
      <alignment wrapText="1"/>
      <protection locked="0"/>
    </xf>
    <xf numFmtId="174" fontId="0" fillId="0" borderId="22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2" fillId="3" borderId="34" xfId="0" applyNumberFormat="1" applyFont="1" applyFill="1" applyBorder="1" applyAlignment="1" applyProtection="1">
      <alignment horizontal="center" wrapText="1"/>
    </xf>
    <xf numFmtId="0" fontId="2" fillId="3" borderId="26" xfId="0" applyNumberFormat="1" applyFont="1" applyFill="1" applyBorder="1" applyAlignment="1" applyProtection="1">
      <alignment horizontal="center" wrapText="1"/>
    </xf>
    <xf numFmtId="0" fontId="2" fillId="3" borderId="41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39" xfId="0" applyNumberFormat="1" applyFill="1" applyBorder="1" applyAlignment="1" applyProtection="1">
      <alignment wrapText="1"/>
      <protection locked="0"/>
    </xf>
    <xf numFmtId="0" fontId="0" fillId="0" borderId="40" xfId="0" applyNumberForma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40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Fill="1" applyBorder="1" applyAlignment="1" applyProtection="1">
      <alignment wrapText="1"/>
      <protection locked="0"/>
    </xf>
    <xf numFmtId="0" fontId="0" fillId="0" borderId="39" xfId="0" applyNumberFormat="1" applyFill="1" applyBorder="1" applyAlignment="1" applyProtection="1">
      <alignment horizontal="left" wrapText="1"/>
      <protection locked="0"/>
    </xf>
    <xf numFmtId="0" fontId="0" fillId="0" borderId="40" xfId="0" applyNumberFormat="1" applyFont="1" applyFill="1" applyBorder="1" applyAlignment="1" applyProtection="1">
      <alignment horizontal="left" wrapText="1"/>
      <protection locked="0"/>
    </xf>
    <xf numFmtId="0" fontId="0" fillId="0" borderId="14" xfId="0" applyNumberFormat="1" applyFont="1" applyFill="1" applyBorder="1" applyAlignment="1" applyProtection="1">
      <alignment horizontal="left" wrapText="1"/>
      <protection locked="0"/>
    </xf>
    <xf numFmtId="0" fontId="0" fillId="0" borderId="42" xfId="0" applyNumberFormat="1" applyFill="1" applyBorder="1" applyAlignment="1" applyProtection="1">
      <alignment horizontal="left" wrapText="1"/>
      <protection locked="0"/>
    </xf>
    <xf numFmtId="0" fontId="0" fillId="0" borderId="43" xfId="0" applyNumberFormat="1" applyFont="1" applyFill="1" applyBorder="1" applyAlignment="1" applyProtection="1">
      <alignment horizontal="left" wrapText="1"/>
      <protection locked="0"/>
    </xf>
    <xf numFmtId="0" fontId="0" fillId="0" borderId="15" xfId="0" applyNumberFormat="1" applyFont="1" applyFill="1" applyBorder="1" applyAlignment="1" applyProtection="1">
      <alignment horizontal="left" wrapText="1"/>
      <protection locked="0"/>
    </xf>
    <xf numFmtId="0" fontId="9" fillId="6" borderId="34" xfId="0" applyNumberFormat="1" applyFont="1" applyFill="1" applyBorder="1" applyAlignment="1" applyProtection="1">
      <alignment horizontal="center" wrapText="1"/>
    </xf>
    <xf numFmtId="0" fontId="9" fillId="6" borderId="26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right" wrapText="1"/>
    </xf>
    <xf numFmtId="0" fontId="1" fillId="0" borderId="35" xfId="0" applyNumberFormat="1" applyFont="1" applyFill="1" applyBorder="1" applyAlignment="1" applyProtection="1">
      <alignment horizontal="right" wrapText="1"/>
    </xf>
    <xf numFmtId="0" fontId="1" fillId="2" borderId="36" xfId="0" applyNumberFormat="1" applyFont="1" applyFill="1" applyBorder="1" applyAlignment="1" applyProtection="1">
      <alignment horizontal="center" wrapText="1"/>
    </xf>
    <xf numFmtId="0" fontId="1" fillId="2" borderId="37" xfId="0" applyNumberFormat="1" applyFont="1" applyFill="1" applyBorder="1" applyAlignment="1" applyProtection="1">
      <alignment horizontal="center" wrapText="1"/>
    </xf>
    <xf numFmtId="0" fontId="1" fillId="2" borderId="38" xfId="0" applyNumberFormat="1" applyFont="1" applyFill="1" applyBorder="1" applyAlignment="1" applyProtection="1">
      <alignment horizontal="center" wrapText="1"/>
    </xf>
    <xf numFmtId="0" fontId="2" fillId="3" borderId="10" xfId="0" applyNumberFormat="1" applyFont="1" applyFill="1" applyBorder="1" applyAlignment="1" applyProtection="1">
      <alignment horizontal="center" wrapText="1"/>
    </xf>
    <xf numFmtId="0" fontId="2" fillId="3" borderId="11" xfId="0" applyNumberFormat="1" applyFont="1" applyFill="1" applyBorder="1" applyAlignment="1" applyProtection="1">
      <alignment horizontal="center" wrapText="1"/>
    </xf>
    <xf numFmtId="0" fontId="2" fillId="3" borderId="21" xfId="0" applyNumberFormat="1" applyFont="1" applyFill="1" applyBorder="1" applyAlignment="1" applyProtection="1">
      <alignment horizontal="center" wrapText="1"/>
    </xf>
    <xf numFmtId="0" fontId="9" fillId="6" borderId="41" xfId="0" applyNumberFormat="1" applyFont="1" applyFill="1" applyBorder="1" applyAlignment="1" applyProtection="1">
      <alignment horizontal="center" wrapText="1"/>
    </xf>
    <xf numFmtId="0" fontId="0" fillId="0" borderId="40" xfId="0" applyNumberFormat="1" applyFill="1" applyBorder="1" applyAlignment="1" applyProtection="1">
      <alignment horizontal="left" wrapText="1"/>
      <protection locked="0"/>
    </xf>
    <xf numFmtId="0" fontId="0" fillId="0" borderId="14" xfId="0" applyNumberFormat="1" applyFill="1" applyBorder="1" applyAlignment="1" applyProtection="1">
      <alignment horizontal="left" wrapText="1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9966"/>
      <rgbColor rgb="00FFFF00"/>
      <rgbColor rgb="00FFFFFF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txPr>
        <a:bodyPr/>
        <a:lstStyle/>
        <a:p>
          <a:pPr>
            <a:defRPr sz="18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v>Litros</c:v>
          </c:tx>
          <c:cat>
            <c:strRef>
              <c:f>Resumo!$B$4:$B$15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Resumo!$E$4:$E$15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0392576"/>
        <c:axId val="80394112"/>
      </c:barChart>
      <c:catAx>
        <c:axId val="803925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394112"/>
        <c:crosses val="autoZero"/>
        <c:auto val="1"/>
        <c:lblAlgn val="ctr"/>
        <c:lblOffset val="100"/>
      </c:catAx>
      <c:valAx>
        <c:axId val="80394112"/>
        <c:scaling>
          <c:orientation val="minMax"/>
        </c:scaling>
        <c:axPos val="l"/>
        <c:majorGridlines/>
        <c:numFmt formatCode="0.0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392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strRef>
              <c:f>Resumo!$C$3</c:f>
              <c:strCache>
                <c:ptCount val="1"/>
                <c:pt idx="0">
                  <c:v>KM TOTAL</c:v>
                </c:pt>
              </c:strCache>
            </c:strRef>
          </c:tx>
          <c:cat>
            <c:strRef>
              <c:f>Resumo!$B$4:$B$15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Resumo!$C$4:$C$15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Resumo!$D$3</c:f>
              <c:strCache>
                <c:ptCount val="1"/>
                <c:pt idx="0">
                  <c:v>MÉDIA DIA</c:v>
                </c:pt>
              </c:strCache>
            </c:strRef>
          </c:tx>
          <c:cat>
            <c:strRef>
              <c:f>Resumo!$B$4:$B$15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Resumo!$D$4:$D$15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559296"/>
        <c:axId val="80355712"/>
      </c:barChart>
      <c:catAx>
        <c:axId val="795592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355712"/>
        <c:crosses val="autoZero"/>
        <c:auto val="1"/>
        <c:lblAlgn val="ctr"/>
        <c:lblOffset val="100"/>
      </c:catAx>
      <c:valAx>
        <c:axId val="8035571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55929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txPr>
        <a:bodyPr/>
        <a:lstStyle/>
        <a:p>
          <a:pPr>
            <a:defRPr sz="18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plotArea>
      <c:layout/>
      <c:lineChart>
        <c:grouping val="standard"/>
        <c:ser>
          <c:idx val="0"/>
          <c:order val="0"/>
          <c:tx>
            <c:v>Gastos</c:v>
          </c:tx>
          <c:marker>
            <c:symbol val="none"/>
          </c:marker>
          <c:cat>
            <c:strRef>
              <c:f>Resumo!$B$4:$B$15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Resumo!$I$4:$I$15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9510912"/>
        <c:axId val="79529088"/>
      </c:lineChart>
      <c:catAx>
        <c:axId val="795109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529088"/>
        <c:crosses val="autoZero"/>
        <c:auto val="1"/>
        <c:lblAlgn val="ctr"/>
        <c:lblOffset val="100"/>
      </c:catAx>
      <c:valAx>
        <c:axId val="79529088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5109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cat>
            <c:strRef>
              <c:f>Resumo!$B$4:$B$15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Resumo!$J$4:$J$15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1467648"/>
        <c:axId val="81469440"/>
      </c:barChart>
      <c:catAx>
        <c:axId val="814676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469440"/>
        <c:crosses val="autoZero"/>
        <c:auto val="1"/>
        <c:lblAlgn val="ctr"/>
        <c:lblOffset val="100"/>
      </c:catAx>
      <c:valAx>
        <c:axId val="81469440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14676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2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10650" cy="56483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010650" cy="56483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10650" cy="56483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010650" cy="56483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T56"/>
  <sheetViews>
    <sheetView showGridLines="0" workbookViewId="0">
      <selection activeCell="H18" sqref="H18:I18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2.42578125" customWidth="1"/>
    <col min="5" max="5" width="18" customWidth="1"/>
    <col min="6" max="6" width="12.85546875" customWidth="1"/>
    <col min="7" max="7" width="16.140625" customWidth="1"/>
    <col min="8" max="9" width="15.5703125" customWidth="1"/>
    <col min="10" max="10" width="2.42578125" customWidth="1"/>
    <col min="11" max="20" width="17.140625" customWidth="1"/>
  </cols>
  <sheetData>
    <row r="1" spans="1:20" ht="12.75" customHeight="1" thickBot="1">
      <c r="A1" s="127" t="s">
        <v>63</v>
      </c>
      <c r="B1" s="128"/>
      <c r="C1" s="128"/>
      <c r="D1" s="128"/>
      <c r="E1" s="128"/>
      <c r="F1" s="128"/>
      <c r="G1" s="128"/>
      <c r="H1" s="128"/>
      <c r="I1" s="128"/>
      <c r="J1" s="65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56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9.5" customHeight="1" thickBot="1">
      <c r="A3" s="55"/>
      <c r="B3" s="1"/>
      <c r="C3" s="106" t="s">
        <v>47</v>
      </c>
      <c r="D3" s="80"/>
      <c r="E3" s="107" t="s">
        <v>48</v>
      </c>
      <c r="F3" s="80"/>
      <c r="G3" s="60" t="s">
        <v>49</v>
      </c>
      <c r="H3" s="80"/>
      <c r="I3" s="60" t="s">
        <v>46</v>
      </c>
      <c r="J3" s="56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.75" customHeight="1">
      <c r="A4" s="55"/>
      <c r="B4" s="1"/>
      <c r="C4" s="54"/>
      <c r="D4" s="1"/>
      <c r="E4" s="1"/>
      <c r="F4" s="2"/>
      <c r="G4" s="1"/>
      <c r="H4" s="1"/>
      <c r="I4" s="1"/>
      <c r="J4" s="56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56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>
      <c r="A6" s="7"/>
      <c r="B6" s="131" t="s">
        <v>64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56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>
      <c r="A7" s="5">
        <v>1</v>
      </c>
      <c r="B7" s="116"/>
      <c r="C7" s="119"/>
      <c r="D7" s="120"/>
      <c r="E7" s="69"/>
      <c r="F7" s="70"/>
      <c r="G7" s="71"/>
      <c r="H7" s="72"/>
      <c r="I7" s="4"/>
      <c r="J7" s="56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>
      <c r="A8" s="5">
        <v>2</v>
      </c>
      <c r="B8" s="116"/>
      <c r="C8" s="119"/>
      <c r="D8" s="120"/>
      <c r="E8" s="69"/>
      <c r="F8" s="70"/>
      <c r="G8" s="71"/>
      <c r="H8" s="72"/>
      <c r="I8" s="4"/>
      <c r="J8" s="56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>
      <c r="A9" s="5">
        <v>3</v>
      </c>
      <c r="B9" s="116"/>
      <c r="C9" s="119"/>
      <c r="D9" s="120"/>
      <c r="E9" s="69"/>
      <c r="F9" s="70"/>
      <c r="G9" s="71"/>
      <c r="H9" s="72"/>
      <c r="I9" s="4"/>
      <c r="J9" s="56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/>
      <c r="J10" s="56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/>
      <c r="J11" s="56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/>
      <c r="J12" s="56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/>
      <c r="J13" s="56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/>
      <c r="J14" s="56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/>
      <c r="J15" s="56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9.5" customHeight="1">
      <c r="A16" s="55"/>
      <c r="B16" s="111"/>
      <c r="C16" s="111"/>
      <c r="D16" s="111"/>
      <c r="E16" s="1"/>
      <c r="F16" s="102"/>
      <c r="G16" s="103"/>
      <c r="H16" s="104"/>
      <c r="I16" s="105"/>
      <c r="J16" s="56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56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15"/>
      <c r="I18" s="115"/>
      <c r="J18" s="56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99"/>
      <c r="I19" s="99"/>
      <c r="J19" s="56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thickBot="1">
      <c r="A20" s="55"/>
      <c r="B20" s="15" t="s">
        <v>12</v>
      </c>
      <c r="C20" s="81"/>
      <c r="D20" s="82"/>
      <c r="E20" s="82"/>
      <c r="F20" s="83"/>
      <c r="G20" s="1"/>
      <c r="H20" s="96"/>
      <c r="I20" s="97"/>
      <c r="J20" s="56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customHeight="1" thickBot="1">
      <c r="A21" s="55"/>
      <c r="B21" s="15" t="s">
        <v>20</v>
      </c>
      <c r="C21" s="68"/>
      <c r="D21" s="70"/>
      <c r="E21" s="70"/>
      <c r="F21" s="84"/>
      <c r="G21" s="1"/>
      <c r="H21" s="96"/>
      <c r="I21" s="98"/>
      <c r="J21" s="56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 thickBot="1">
      <c r="A22" s="55"/>
      <c r="B22" s="15" t="s">
        <v>13</v>
      </c>
      <c r="C22" s="68"/>
      <c r="D22" s="70"/>
      <c r="E22" s="70"/>
      <c r="F22" s="84"/>
      <c r="G22" s="1"/>
      <c r="H22" s="96"/>
      <c r="I22" s="100"/>
      <c r="J22" s="56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56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56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56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8" customHeight="1">
      <c r="A26" s="55"/>
      <c r="B26" s="1"/>
      <c r="C26" s="1"/>
      <c r="D26" s="1"/>
      <c r="E26" s="1"/>
      <c r="F26" s="101"/>
      <c r="G26" s="1"/>
      <c r="H26" s="1"/>
      <c r="I26" s="1"/>
      <c r="J26" s="56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8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2:20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2:20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2:20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0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</sheetData>
  <sheetProtection selectLockedCells="1"/>
  <mergeCells count="15">
    <mergeCell ref="A1:I1"/>
    <mergeCell ref="D5:E5"/>
    <mergeCell ref="B6:D6"/>
    <mergeCell ref="B7:D7"/>
    <mergeCell ref="B8:D8"/>
    <mergeCell ref="B9:D9"/>
    <mergeCell ref="B16:D16"/>
    <mergeCell ref="B18:F18"/>
    <mergeCell ref="H18:I18"/>
    <mergeCell ref="B10:D10"/>
    <mergeCell ref="B11:D11"/>
    <mergeCell ref="B12:D12"/>
    <mergeCell ref="B13:D13"/>
    <mergeCell ref="B14:D14"/>
    <mergeCell ref="B15:D15"/>
  </mergeCells>
  <pageMargins left="0.78740157499999996" right="0.78740157499999996" top="0.984251969" bottom="0.984251969" header="0.49212598499999999" footer="0.49212598499999999"/>
  <pageSetup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M5" sqref="M5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58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D3" sqref="D3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59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95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/>
  </sheetPr>
  <dimension ref="A1:U57"/>
  <sheetViews>
    <sheetView showGridLines="0" workbookViewId="0">
      <selection activeCell="F11" sqref="F11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60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6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6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>
      <c r="A15" s="13">
        <v>9</v>
      </c>
      <c r="B15" s="121"/>
      <c r="C15" s="138"/>
      <c r="D15" s="139"/>
      <c r="E15" s="73"/>
      <c r="F15" s="74"/>
      <c r="G15" s="108"/>
      <c r="H15" s="109"/>
      <c r="I15" s="110">
        <f t="shared" si="0"/>
        <v>0</v>
      </c>
      <c r="J15" s="10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thickBot="1">
      <c r="A16" s="6">
        <v>10</v>
      </c>
      <c r="B16" s="124"/>
      <c r="C16" s="125"/>
      <c r="D16" s="126"/>
      <c r="E16" s="75"/>
      <c r="F16" s="76"/>
      <c r="G16" s="77"/>
      <c r="H16" s="78"/>
      <c r="I16" s="66">
        <f t="shared" si="0"/>
        <v>0</v>
      </c>
      <c r="J16" s="10">
        <f t="shared" si="1"/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9.5" customHeight="1" thickBot="1">
      <c r="A17" s="55"/>
      <c r="B17" s="111"/>
      <c r="C17" s="111"/>
      <c r="D17" s="111"/>
      <c r="E17" s="1"/>
      <c r="F17" s="11">
        <f>IF(F8="",F7-F5,IF(F9="",F8-F5,IF(F10="",F9-F5,IF(F11="",F10-F5,IF(F12="",F11-F5,IF(F13="",F12-F5,IF(F14="",F13-F5,IF(F16="",F14-F5,F16-F5))))))))</f>
        <v>0</v>
      </c>
      <c r="G17" s="64">
        <f>SUM(G7:G16)</f>
        <v>0</v>
      </c>
      <c r="H17" s="27">
        <f>SUM(H7:H16)/10</f>
        <v>0</v>
      </c>
      <c r="I17" s="12">
        <f>SUM(I7:I16)</f>
        <v>0</v>
      </c>
      <c r="J17" s="26">
        <f>IF(AND(F17=0,G17=0),0,F17/G17)</f>
        <v>0</v>
      </c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 thickBot="1">
      <c r="A18" s="55"/>
      <c r="B18" s="1"/>
      <c r="C18" s="1"/>
      <c r="D18" s="1"/>
      <c r="E18" s="1"/>
      <c r="F18" s="1"/>
      <c r="G18" s="1"/>
      <c r="H18" s="1"/>
      <c r="I18" s="1"/>
      <c r="J18" s="1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12" t="s">
        <v>15</v>
      </c>
      <c r="C19" s="113"/>
      <c r="D19" s="113"/>
      <c r="E19" s="113"/>
      <c r="F19" s="114"/>
      <c r="G19" s="14"/>
      <c r="H19" s="134" t="s">
        <v>17</v>
      </c>
      <c r="I19" s="135"/>
      <c r="J19" s="136"/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9" t="s">
        <v>8</v>
      </c>
      <c r="C20" s="19" t="s">
        <v>3</v>
      </c>
      <c r="D20" s="19" t="s">
        <v>9</v>
      </c>
      <c r="E20" s="19" t="s">
        <v>10</v>
      </c>
      <c r="F20" s="19" t="s">
        <v>11</v>
      </c>
      <c r="G20" s="1"/>
      <c r="H20" s="20" t="s">
        <v>8</v>
      </c>
      <c r="I20" s="19" t="s">
        <v>11</v>
      </c>
      <c r="J20" s="19" t="s">
        <v>16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12</v>
      </c>
      <c r="C21" s="81"/>
      <c r="D21" s="82"/>
      <c r="E21" s="82"/>
      <c r="F21" s="83"/>
      <c r="G21" s="1"/>
      <c r="H21" s="25" t="s">
        <v>18</v>
      </c>
      <c r="I21" s="21">
        <f>I17</f>
        <v>0</v>
      </c>
      <c r="J21" s="22">
        <f>IF(I21&lt;&gt;0,(I21*100)/I23,0)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20</v>
      </c>
      <c r="C22" s="68"/>
      <c r="D22" s="70"/>
      <c r="E22" s="70"/>
      <c r="F22" s="84"/>
      <c r="G22" s="1"/>
      <c r="H22" s="25" t="s">
        <v>15</v>
      </c>
      <c r="I22" s="16">
        <f>F27</f>
        <v>0</v>
      </c>
      <c r="J22" s="23">
        <f>IF(I22&lt;&gt;0,(I22*100)/I23,0)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13</v>
      </c>
      <c r="C23" s="68"/>
      <c r="D23" s="70"/>
      <c r="E23" s="70"/>
      <c r="F23" s="84"/>
      <c r="G23" s="1"/>
      <c r="H23" s="25" t="s">
        <v>19</v>
      </c>
      <c r="I23" s="17">
        <f>I21+I22</f>
        <v>0</v>
      </c>
      <c r="J23" s="24">
        <f>J21+J22</f>
        <v>0</v>
      </c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15" t="s">
        <v>14</v>
      </c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68"/>
      <c r="D25" s="70"/>
      <c r="E25" s="70"/>
      <c r="F25" s="84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thickBot="1">
      <c r="A26" s="55"/>
      <c r="B26" s="87"/>
      <c r="C26" s="85"/>
      <c r="D26" s="76"/>
      <c r="E26" s="76"/>
      <c r="F26" s="86"/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" customHeight="1" thickBot="1">
      <c r="A27" s="55"/>
      <c r="B27" s="1"/>
      <c r="C27" s="1"/>
      <c r="D27" s="1"/>
      <c r="E27" s="1"/>
      <c r="F27" s="18">
        <f>SUM(F21:F26)</f>
        <v>0</v>
      </c>
      <c r="G27" s="1"/>
      <c r="H27" s="1"/>
      <c r="I27" s="1"/>
      <c r="J27" s="1"/>
      <c r="K27" s="56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thickBot="1">
      <c r="A28" s="57"/>
      <c r="B28" s="53"/>
      <c r="C28" s="53"/>
      <c r="D28" s="53"/>
      <c r="E28" s="53"/>
      <c r="F28" s="53"/>
      <c r="G28" s="53"/>
      <c r="H28" s="53"/>
      <c r="I28" s="53"/>
      <c r="J28" s="53"/>
      <c r="K28" s="58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ht="12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sheetProtection selectLockedCells="1"/>
  <mergeCells count="16">
    <mergeCell ref="B17:D17"/>
    <mergeCell ref="B19:F19"/>
    <mergeCell ref="H19:J19"/>
    <mergeCell ref="B8:D8"/>
    <mergeCell ref="B9:D9"/>
    <mergeCell ref="B10:D10"/>
    <mergeCell ref="B11:D11"/>
    <mergeCell ref="B12:D12"/>
    <mergeCell ref="B13:D13"/>
    <mergeCell ref="B15:D15"/>
    <mergeCell ref="A1:J1"/>
    <mergeCell ref="D5:E5"/>
    <mergeCell ref="B6:D6"/>
    <mergeCell ref="B7:D7"/>
    <mergeCell ref="B14:D14"/>
    <mergeCell ref="B16:D16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tabSelected="1" workbookViewId="0">
      <selection activeCell="I7" sqref="I7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61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Plan10" enableFormatConditionsCalculation="0">
    <tabColor indexed="11"/>
  </sheetPr>
  <dimension ref="B1:J16"/>
  <sheetViews>
    <sheetView showGridLines="0" showZeros="0" defaultGridColor="0" colorId="48" workbookViewId="0">
      <selection activeCell="F22" sqref="F22"/>
    </sheetView>
  </sheetViews>
  <sheetFormatPr defaultRowHeight="12.75"/>
  <cols>
    <col min="1" max="1" width="1.5703125" customWidth="1"/>
    <col min="2" max="2" width="11.5703125" customWidth="1"/>
    <col min="3" max="3" width="13" customWidth="1"/>
    <col min="4" max="4" width="11" customWidth="1"/>
    <col min="5" max="5" width="11.7109375" customWidth="1"/>
    <col min="6" max="7" width="11.5703125" customWidth="1"/>
    <col min="8" max="8" width="18.28515625" customWidth="1"/>
    <col min="9" max="9" width="14" bestFit="1" customWidth="1"/>
    <col min="10" max="10" width="9.5703125" bestFit="1" customWidth="1"/>
  </cols>
  <sheetData>
    <row r="1" spans="2:10" ht="13.5" thickBot="1"/>
    <row r="2" spans="2:10">
      <c r="B2" s="38"/>
      <c r="C2" s="140" t="s">
        <v>35</v>
      </c>
      <c r="D2" s="140"/>
      <c r="E2" s="141" t="s">
        <v>37</v>
      </c>
      <c r="F2" s="142"/>
      <c r="G2" s="143"/>
      <c r="H2" s="39" t="s">
        <v>40</v>
      </c>
      <c r="I2" s="39" t="s">
        <v>42</v>
      </c>
      <c r="J2" s="40" t="s">
        <v>39</v>
      </c>
    </row>
    <row r="3" spans="2:10">
      <c r="B3" s="41" t="s">
        <v>21</v>
      </c>
      <c r="C3" s="32" t="s">
        <v>5</v>
      </c>
      <c r="D3" s="32" t="s">
        <v>36</v>
      </c>
      <c r="E3" s="32" t="s">
        <v>34</v>
      </c>
      <c r="F3" s="32" t="s">
        <v>38</v>
      </c>
      <c r="G3" s="32" t="s">
        <v>44</v>
      </c>
      <c r="H3" s="32" t="s">
        <v>41</v>
      </c>
      <c r="I3" s="32" t="s">
        <v>43</v>
      </c>
      <c r="J3" s="42" t="s">
        <v>42</v>
      </c>
    </row>
    <row r="4" spans="2:10">
      <c r="B4" s="43" t="s">
        <v>24</v>
      </c>
      <c r="C4" s="28">
        <f>Janei!J3</f>
        <v>0</v>
      </c>
      <c r="D4" s="50">
        <f>C4/30</f>
        <v>0</v>
      </c>
      <c r="E4" s="50">
        <f>Janei!G16</f>
        <v>0</v>
      </c>
      <c r="F4" s="29">
        <f>Janei!I16</f>
        <v>0</v>
      </c>
      <c r="G4" s="30">
        <f>Janei!H16</f>
        <v>0</v>
      </c>
      <c r="H4" s="31">
        <f>Janei!F26</f>
        <v>0</v>
      </c>
      <c r="I4" s="31">
        <f>Janei!I22</f>
        <v>0</v>
      </c>
      <c r="J4" s="44">
        <f>Janei!J16</f>
        <v>0</v>
      </c>
    </row>
    <row r="5" spans="2:10">
      <c r="B5" s="43" t="s">
        <v>25</v>
      </c>
      <c r="C5" s="28">
        <f>Fever!J3</f>
        <v>0</v>
      </c>
      <c r="D5" s="50">
        <f t="shared" ref="D5:D15" si="0">C5/30</f>
        <v>0</v>
      </c>
      <c r="E5" s="50">
        <f>Fever!G16</f>
        <v>0</v>
      </c>
      <c r="F5" s="29">
        <f>Fever!I16</f>
        <v>0</v>
      </c>
      <c r="G5" s="30">
        <f>Fever!H16</f>
        <v>0</v>
      </c>
      <c r="H5" s="31">
        <f>Fever!F26</f>
        <v>0</v>
      </c>
      <c r="I5" s="31">
        <f>Fever!I22</f>
        <v>0</v>
      </c>
      <c r="J5" s="44">
        <f>Fever!J16</f>
        <v>0</v>
      </c>
    </row>
    <row r="6" spans="2:10">
      <c r="B6" s="43" t="s">
        <v>26</v>
      </c>
      <c r="C6" s="28">
        <f>Março!J3</f>
        <v>0</v>
      </c>
      <c r="D6" s="50">
        <f t="shared" si="0"/>
        <v>0</v>
      </c>
      <c r="E6" s="50">
        <f>Março!G16</f>
        <v>0</v>
      </c>
      <c r="F6" s="29">
        <f>Março!I16</f>
        <v>0</v>
      </c>
      <c r="G6" s="30">
        <f>Março!H16</f>
        <v>0</v>
      </c>
      <c r="H6" s="31">
        <f>Março!F26</f>
        <v>0</v>
      </c>
      <c r="I6" s="31">
        <f>Março!I22</f>
        <v>0</v>
      </c>
      <c r="J6" s="44">
        <f>Março!J16</f>
        <v>0</v>
      </c>
    </row>
    <row r="7" spans="2:10">
      <c r="B7" s="43" t="s">
        <v>27</v>
      </c>
      <c r="C7" s="28">
        <f>Abril!J3</f>
        <v>0</v>
      </c>
      <c r="D7" s="50">
        <f t="shared" si="0"/>
        <v>0</v>
      </c>
      <c r="E7" s="50">
        <f>Abril!G16</f>
        <v>0</v>
      </c>
      <c r="F7" s="29">
        <f>Abril!I16</f>
        <v>0</v>
      </c>
      <c r="G7" s="30">
        <f>Abril!H16</f>
        <v>0</v>
      </c>
      <c r="H7" s="31">
        <f>Abril!F26</f>
        <v>0</v>
      </c>
      <c r="I7" s="31">
        <f>Abril!I22</f>
        <v>0</v>
      </c>
      <c r="J7" s="44">
        <f>Abril!J16</f>
        <v>0</v>
      </c>
    </row>
    <row r="8" spans="2:10">
      <c r="B8" s="43" t="s">
        <v>28</v>
      </c>
      <c r="C8" s="28">
        <f>Maio!J3</f>
        <v>0</v>
      </c>
      <c r="D8" s="50">
        <f t="shared" si="0"/>
        <v>0</v>
      </c>
      <c r="E8" s="50">
        <f>Maio!G16</f>
        <v>0</v>
      </c>
      <c r="F8" s="29">
        <f>Maio!I16</f>
        <v>0</v>
      </c>
      <c r="G8" s="30">
        <f>Maio!H16</f>
        <v>0</v>
      </c>
      <c r="H8" s="31">
        <f>Maio!F26</f>
        <v>0</v>
      </c>
      <c r="I8" s="31">
        <f>Maio!I22</f>
        <v>0</v>
      </c>
      <c r="J8" s="44">
        <f>Maio!J16</f>
        <v>0</v>
      </c>
    </row>
    <row r="9" spans="2:10">
      <c r="B9" s="43" t="s">
        <v>29</v>
      </c>
      <c r="C9" s="28">
        <f>Junho!J3</f>
        <v>0</v>
      </c>
      <c r="D9" s="50">
        <f t="shared" si="0"/>
        <v>0</v>
      </c>
      <c r="E9" s="50">
        <f>Junho!G16</f>
        <v>0</v>
      </c>
      <c r="F9" s="29">
        <f>Junho!I16</f>
        <v>0</v>
      </c>
      <c r="G9" s="30">
        <f>Junho!H16</f>
        <v>0</v>
      </c>
      <c r="H9" s="31">
        <f>Junho!F26</f>
        <v>0</v>
      </c>
      <c r="I9" s="31">
        <f>Junho!I22</f>
        <v>0</v>
      </c>
      <c r="J9" s="44">
        <f>Junho!J16</f>
        <v>0</v>
      </c>
    </row>
    <row r="10" spans="2:10">
      <c r="B10" s="43" t="s">
        <v>30</v>
      </c>
      <c r="C10" s="28">
        <f>Julho!J3</f>
        <v>0</v>
      </c>
      <c r="D10" s="50">
        <f t="shared" si="0"/>
        <v>0</v>
      </c>
      <c r="E10" s="50">
        <f>Julho!G16</f>
        <v>0</v>
      </c>
      <c r="F10" s="29">
        <f>Julho!I16</f>
        <v>0</v>
      </c>
      <c r="G10" s="30">
        <f>Julho!H16</f>
        <v>0</v>
      </c>
      <c r="H10" s="31">
        <f>Julho!F26</f>
        <v>0</v>
      </c>
      <c r="I10" s="31">
        <f>Julho!I22</f>
        <v>0</v>
      </c>
      <c r="J10" s="44">
        <f>Julho!J16</f>
        <v>0</v>
      </c>
    </row>
    <row r="11" spans="2:10">
      <c r="B11" s="43" t="s">
        <v>31</v>
      </c>
      <c r="C11" s="28">
        <f>Agost!J3</f>
        <v>0</v>
      </c>
      <c r="D11" s="50">
        <f t="shared" si="0"/>
        <v>0</v>
      </c>
      <c r="E11" s="50">
        <f>Agost!G16</f>
        <v>0</v>
      </c>
      <c r="F11" s="29">
        <f>Agost!I16</f>
        <v>0</v>
      </c>
      <c r="G11" s="30">
        <f>Agost!H16</f>
        <v>0</v>
      </c>
      <c r="H11" s="31">
        <f>Agost!F26</f>
        <v>0</v>
      </c>
      <c r="I11" s="31">
        <f>Agost!I22</f>
        <v>0</v>
      </c>
      <c r="J11" s="44">
        <f>Agost!J16</f>
        <v>0</v>
      </c>
    </row>
    <row r="12" spans="2:10">
      <c r="B12" s="43" t="s">
        <v>32</v>
      </c>
      <c r="C12" s="28">
        <f>Setem!J3</f>
        <v>0</v>
      </c>
      <c r="D12" s="50">
        <f t="shared" si="0"/>
        <v>0</v>
      </c>
      <c r="E12" s="50">
        <f>Setem!G16</f>
        <v>0</v>
      </c>
      <c r="F12" s="29">
        <f>Setem!I16</f>
        <v>0</v>
      </c>
      <c r="G12" s="30">
        <f>Setem!H16</f>
        <v>0</v>
      </c>
      <c r="H12" s="31">
        <f>Setem!F26</f>
        <v>0</v>
      </c>
      <c r="I12" s="31">
        <f>Setem!I22</f>
        <v>0</v>
      </c>
      <c r="J12" s="44">
        <f>Setem!J16</f>
        <v>0</v>
      </c>
    </row>
    <row r="13" spans="2:10">
      <c r="B13" s="43" t="s">
        <v>33</v>
      </c>
      <c r="C13" s="28">
        <f>Outub!J3</f>
        <v>0</v>
      </c>
      <c r="D13" s="50">
        <f t="shared" si="0"/>
        <v>0</v>
      </c>
      <c r="E13" s="50">
        <f>Outub!G16</f>
        <v>0</v>
      </c>
      <c r="F13" s="29">
        <f>Outub!I16</f>
        <v>0</v>
      </c>
      <c r="G13" s="30">
        <f>Outub!H16</f>
        <v>0</v>
      </c>
      <c r="H13" s="31">
        <f>Outub!F26</f>
        <v>0</v>
      </c>
      <c r="I13" s="31">
        <f>Outub!I22</f>
        <v>0</v>
      </c>
      <c r="J13" s="44">
        <f>Outub!J16</f>
        <v>0</v>
      </c>
    </row>
    <row r="14" spans="2:10">
      <c r="B14" s="43" t="s">
        <v>22</v>
      </c>
      <c r="C14" s="28">
        <f>Novemb!J3</f>
        <v>0</v>
      </c>
      <c r="D14" s="50">
        <f t="shared" si="0"/>
        <v>0</v>
      </c>
      <c r="E14" s="50">
        <f>Novemb!G17</f>
        <v>0</v>
      </c>
      <c r="F14" s="29">
        <f>Novemb!I17</f>
        <v>0</v>
      </c>
      <c r="G14" s="30">
        <f>Novemb!H17</f>
        <v>0</v>
      </c>
      <c r="H14" s="31">
        <f>Novemb!F27</f>
        <v>0</v>
      </c>
      <c r="I14" s="31">
        <f>Novemb!I23</f>
        <v>0</v>
      </c>
      <c r="J14" s="44">
        <f>Novemb!J17</f>
        <v>0</v>
      </c>
    </row>
    <row r="15" spans="2:10" ht="13.5" thickBot="1">
      <c r="B15" s="43" t="s">
        <v>23</v>
      </c>
      <c r="C15" s="37">
        <f>Dezem!J3</f>
        <v>0</v>
      </c>
      <c r="D15" s="50">
        <f t="shared" si="0"/>
        <v>0</v>
      </c>
      <c r="E15" s="50">
        <f>Dezem!G16</f>
        <v>0</v>
      </c>
      <c r="F15" s="33">
        <f>Dezem!I16</f>
        <v>0</v>
      </c>
      <c r="G15" s="34">
        <f>Dezem!H16</f>
        <v>0</v>
      </c>
      <c r="H15" s="35">
        <f>Dezem!F26</f>
        <v>0</v>
      </c>
      <c r="I15" s="35">
        <f>Dezem!I22</f>
        <v>0</v>
      </c>
      <c r="J15" s="45">
        <f>Dezem!J16</f>
        <v>0</v>
      </c>
    </row>
    <row r="16" spans="2:10" ht="13.5" thickBot="1">
      <c r="B16" s="36" t="s">
        <v>42</v>
      </c>
      <c r="C16" s="46">
        <f>SUM(C4:C15)</f>
        <v>0</v>
      </c>
      <c r="D16" s="52">
        <f>SUM(D4:D15)/12</f>
        <v>0</v>
      </c>
      <c r="E16" s="51">
        <f>SUM(E4:E15)</f>
        <v>0</v>
      </c>
      <c r="F16" s="48">
        <f>SUM(F4:F15)</f>
        <v>0</v>
      </c>
      <c r="G16" s="47">
        <f>SUM(G4:G15)/12</f>
        <v>0</v>
      </c>
      <c r="H16" s="48">
        <f>SUM(H4:H15)</f>
        <v>0</v>
      </c>
      <c r="I16" s="49">
        <f>SUM(I4:I15)</f>
        <v>0</v>
      </c>
      <c r="J16" s="47">
        <f>SUM(J4:J15)/12</f>
        <v>0</v>
      </c>
    </row>
  </sheetData>
  <mergeCells count="2">
    <mergeCell ref="C2:D2"/>
    <mergeCell ref="E2:G2"/>
  </mergeCells>
  <phoneticPr fontId="5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ignoredErrors>
    <ignoredError sqref="G16 D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 enableFormatConditionsCalculation="0">
    <tabColor theme="3"/>
  </sheetPr>
  <dimension ref="A1:U56"/>
  <sheetViews>
    <sheetView showGridLines="0" workbookViewId="0">
      <selection activeCell="M12" sqref="M12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50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D5:E5"/>
    <mergeCell ref="A1:J1"/>
    <mergeCell ref="B10:D10"/>
    <mergeCell ref="B11:D11"/>
    <mergeCell ref="B12:D12"/>
    <mergeCell ref="B6:D6"/>
    <mergeCell ref="B7:D7"/>
    <mergeCell ref="B8:D8"/>
    <mergeCell ref="B9:D9"/>
    <mergeCell ref="B15:D15"/>
    <mergeCell ref="B18:F18"/>
    <mergeCell ref="H18:J18"/>
    <mergeCell ref="B13:D13"/>
    <mergeCell ref="B14:D14"/>
    <mergeCell ref="B16:D16"/>
  </mergeCells>
  <phoneticPr fontId="5" type="noConversion"/>
  <pageMargins left="0.78740157499999996" right="0.78740157499999996" top="0.984251969" bottom="0.984251969" header="0.49212598499999999" footer="0.49212598499999999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H7" sqref="H7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51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8:F18"/>
    <mergeCell ref="H18:J18"/>
    <mergeCell ref="B13:D13"/>
    <mergeCell ref="B14:D14"/>
    <mergeCell ref="B15:D15"/>
    <mergeCell ref="B16:D16"/>
    <mergeCell ref="B10:D10"/>
    <mergeCell ref="B11:D11"/>
    <mergeCell ref="B12:D12"/>
    <mergeCell ref="A1:J1"/>
    <mergeCell ref="B6:D6"/>
    <mergeCell ref="D5:E5"/>
    <mergeCell ref="B7:D7"/>
    <mergeCell ref="B8:D8"/>
    <mergeCell ref="B9:D9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F11" sqref="F11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52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95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G7" sqref="G7:H8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53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G7" sqref="G7:H7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54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F5" sqref="F5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55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0"/>
      <c r="E3" s="60" t="s">
        <v>48</v>
      </c>
      <c r="F3" s="80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SUM(H7:H15)/10</f>
        <v>0</v>
      </c>
      <c r="I16" s="12">
        <f>SUM(I7:I15)</f>
        <v>0</v>
      </c>
      <c r="J16" s="26">
        <f>IF(AND(F16=0,G16=0),0,F16/G16)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F5" sqref="F5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56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88" t="s">
        <v>47</v>
      </c>
      <c r="D3" s="89"/>
      <c r="E3" s="90" t="s">
        <v>48</v>
      </c>
      <c r="F3" s="91"/>
      <c r="G3" s="90" t="s">
        <v>49</v>
      </c>
      <c r="H3" s="91"/>
      <c r="I3" s="90" t="s">
        <v>46</v>
      </c>
      <c r="J3" s="94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SUM(H7:H15)/4</f>
        <v>0</v>
      </c>
      <c r="I16" s="12">
        <f>SUM(I7:I15)</f>
        <v>0</v>
      </c>
      <c r="J16" s="26">
        <f>IF(AND(F16&lt;1,G16=0),0,F16/G16)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92" t="s">
        <v>62</v>
      </c>
      <c r="C24" s="93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pageSetup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/>
  </sheetPr>
  <dimension ref="A1:U56"/>
  <sheetViews>
    <sheetView showGridLines="0" workbookViewId="0">
      <selection activeCell="E7" sqref="E7:H8"/>
    </sheetView>
  </sheetViews>
  <sheetFormatPr defaultColWidth="17.140625" defaultRowHeight="12.75"/>
  <cols>
    <col min="1" max="1" width="2.85546875" customWidth="1"/>
    <col min="2" max="2" width="13.85546875" customWidth="1"/>
    <col min="3" max="3" width="12.85546875" customWidth="1"/>
    <col min="4" max="4" width="14.28515625" customWidth="1"/>
    <col min="5" max="5" width="17.140625" customWidth="1"/>
    <col min="6" max="6" width="12.85546875" customWidth="1"/>
    <col min="7" max="7" width="16.140625" customWidth="1"/>
    <col min="8" max="9" width="15.5703125" customWidth="1"/>
    <col min="10" max="10" width="17.140625" customWidth="1"/>
    <col min="11" max="11" width="2.42578125" customWidth="1"/>
    <col min="12" max="21" width="17.140625" customWidth="1"/>
  </cols>
  <sheetData>
    <row r="1" spans="1:21" ht="12.75" customHeight="1" thickBot="1">
      <c r="A1" s="127" t="s">
        <v>57</v>
      </c>
      <c r="B1" s="128"/>
      <c r="C1" s="128"/>
      <c r="D1" s="128"/>
      <c r="E1" s="128"/>
      <c r="F1" s="128"/>
      <c r="G1" s="128"/>
      <c r="H1" s="128"/>
      <c r="I1" s="128"/>
      <c r="J1" s="137"/>
      <c r="K1" s="6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56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thickBot="1">
      <c r="A3" s="55"/>
      <c r="B3" s="1"/>
      <c r="C3" s="59" t="s">
        <v>47</v>
      </c>
      <c r="D3" s="89"/>
      <c r="E3" s="60" t="s">
        <v>48</v>
      </c>
      <c r="F3" s="91"/>
      <c r="G3" s="60" t="s">
        <v>49</v>
      </c>
      <c r="H3" s="80"/>
      <c r="I3" s="60" t="s">
        <v>46</v>
      </c>
      <c r="J3" s="61">
        <f>H3-F3</f>
        <v>0</v>
      </c>
      <c r="K3" s="56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>
      <c r="A4" s="55"/>
      <c r="B4" s="1"/>
      <c r="C4" s="54"/>
      <c r="D4" s="1"/>
      <c r="E4" s="1"/>
      <c r="F4" s="2"/>
      <c r="G4" s="1"/>
      <c r="H4" s="1"/>
      <c r="I4" s="1"/>
      <c r="J4" s="1"/>
      <c r="K4" s="56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thickBot="1">
      <c r="A5" s="55"/>
      <c r="B5" s="1"/>
      <c r="C5" s="1"/>
      <c r="D5" s="129" t="s">
        <v>45</v>
      </c>
      <c r="E5" s="130"/>
      <c r="F5" s="79"/>
      <c r="G5" s="3"/>
      <c r="H5" s="1"/>
      <c r="I5" s="1"/>
      <c r="J5" s="1"/>
      <c r="K5" s="56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7"/>
      <c r="B6" s="131" t="s">
        <v>7</v>
      </c>
      <c r="C6" s="132"/>
      <c r="D6" s="133"/>
      <c r="E6" s="8" t="s">
        <v>3</v>
      </c>
      <c r="F6" s="8" t="s">
        <v>0</v>
      </c>
      <c r="G6" s="8" t="s">
        <v>1</v>
      </c>
      <c r="H6" s="8" t="s">
        <v>6</v>
      </c>
      <c r="I6" s="8" t="s">
        <v>2</v>
      </c>
      <c r="J6" s="9" t="s">
        <v>4</v>
      </c>
      <c r="K6" s="56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5">
        <v>1</v>
      </c>
      <c r="B7" s="116"/>
      <c r="C7" s="119"/>
      <c r="D7" s="120"/>
      <c r="E7" s="69"/>
      <c r="F7" s="70"/>
      <c r="G7" s="71"/>
      <c r="H7" s="72"/>
      <c r="I7" s="4">
        <f t="shared" ref="I7:I15" si="0">G7*H7</f>
        <v>0</v>
      </c>
      <c r="J7" s="10">
        <f>IF(AND(F5&lt;&gt;"",F7&lt;&gt;""),(F7-F5)/G7,0)</f>
        <v>0</v>
      </c>
      <c r="K7" s="56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5">
        <v>2</v>
      </c>
      <c r="B8" s="116"/>
      <c r="C8" s="119"/>
      <c r="D8" s="120"/>
      <c r="E8" s="69"/>
      <c r="F8" s="70"/>
      <c r="G8" s="71"/>
      <c r="H8" s="72"/>
      <c r="I8" s="4">
        <f t="shared" si="0"/>
        <v>0</v>
      </c>
      <c r="J8" s="10">
        <f>IF(AND(F7&lt;&gt;"",F8&lt;&gt;""),(F8-F7)/G8,0)</f>
        <v>0</v>
      </c>
      <c r="K8" s="56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5">
        <v>3</v>
      </c>
      <c r="B9" s="116"/>
      <c r="C9" s="119"/>
      <c r="D9" s="120"/>
      <c r="E9" s="69"/>
      <c r="F9" s="70"/>
      <c r="G9" s="71"/>
      <c r="H9" s="72"/>
      <c r="I9" s="4">
        <f t="shared" si="0"/>
        <v>0</v>
      </c>
      <c r="J9" s="10">
        <f t="shared" ref="J9:J15" si="1">IF(AND(F8&lt;&gt;"",F9&lt;&gt;""),(F9-F8)/G9,0)</f>
        <v>0</v>
      </c>
      <c r="K9" s="56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5">
        <v>4</v>
      </c>
      <c r="B10" s="116"/>
      <c r="C10" s="117"/>
      <c r="D10" s="118"/>
      <c r="E10" s="69"/>
      <c r="F10" s="70"/>
      <c r="G10" s="71"/>
      <c r="H10" s="72"/>
      <c r="I10" s="4">
        <f t="shared" si="0"/>
        <v>0</v>
      </c>
      <c r="J10" s="10">
        <f t="shared" si="1"/>
        <v>0</v>
      </c>
      <c r="K10" s="56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5">
        <v>5</v>
      </c>
      <c r="B11" s="116"/>
      <c r="C11" s="119"/>
      <c r="D11" s="120"/>
      <c r="E11" s="69"/>
      <c r="F11" s="70"/>
      <c r="G11" s="71"/>
      <c r="H11" s="72"/>
      <c r="I11" s="4">
        <f t="shared" si="0"/>
        <v>0</v>
      </c>
      <c r="J11" s="10">
        <f t="shared" si="1"/>
        <v>0</v>
      </c>
      <c r="K11" s="5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5">
        <v>6</v>
      </c>
      <c r="B12" s="116"/>
      <c r="C12" s="119"/>
      <c r="D12" s="120"/>
      <c r="E12" s="69"/>
      <c r="F12" s="70"/>
      <c r="G12" s="71"/>
      <c r="H12" s="72"/>
      <c r="I12" s="4">
        <f t="shared" si="0"/>
        <v>0</v>
      </c>
      <c r="J12" s="10">
        <f t="shared" si="1"/>
        <v>0</v>
      </c>
      <c r="K12" s="56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5">
        <v>7</v>
      </c>
      <c r="B13" s="121"/>
      <c r="C13" s="122"/>
      <c r="D13" s="123"/>
      <c r="E13" s="69"/>
      <c r="F13" s="70"/>
      <c r="G13" s="71"/>
      <c r="H13" s="72"/>
      <c r="I13" s="4">
        <f t="shared" si="0"/>
        <v>0</v>
      </c>
      <c r="J13" s="10">
        <f t="shared" si="1"/>
        <v>0</v>
      </c>
      <c r="K13" s="5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13">
        <v>8</v>
      </c>
      <c r="B14" s="121"/>
      <c r="C14" s="122"/>
      <c r="D14" s="123"/>
      <c r="E14" s="73"/>
      <c r="F14" s="74"/>
      <c r="G14" s="71"/>
      <c r="H14" s="72"/>
      <c r="I14" s="4">
        <f t="shared" si="0"/>
        <v>0</v>
      </c>
      <c r="J14" s="10">
        <f t="shared" si="1"/>
        <v>0</v>
      </c>
      <c r="K14" s="5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thickBot="1">
      <c r="A15" s="6">
        <v>9</v>
      </c>
      <c r="B15" s="124"/>
      <c r="C15" s="125"/>
      <c r="D15" s="126"/>
      <c r="E15" s="75"/>
      <c r="F15" s="76"/>
      <c r="G15" s="77"/>
      <c r="H15" s="78"/>
      <c r="I15" s="66">
        <f t="shared" si="0"/>
        <v>0</v>
      </c>
      <c r="J15" s="67">
        <f t="shared" si="1"/>
        <v>0</v>
      </c>
      <c r="K15" s="56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.5" customHeight="1" thickBot="1">
      <c r="A16" s="55"/>
      <c r="B16" s="111"/>
      <c r="C16" s="111"/>
      <c r="D16" s="111"/>
      <c r="E16" s="1"/>
      <c r="F16" s="11">
        <f>IF(F8="",F7-F5,IF(F9="",F8-F5,IF(F10="",F9-F5,IF(F11="",F10-F5,IF(F12="",F11-F5,IF(F13="",F12-F5,IF(F14="",F13-F5,IF(F15="",F14-F5,F15-F5))))))))</f>
        <v>0</v>
      </c>
      <c r="G16" s="64">
        <f>SUM(G7:G15)</f>
        <v>0</v>
      </c>
      <c r="H16" s="27">
        <f>SUM(H7:H15)/5</f>
        <v>0</v>
      </c>
      <c r="I16" s="12">
        <f>SUM(I7:I15)</f>
        <v>0</v>
      </c>
      <c r="J16" s="26">
        <f>IF(AND(F16&lt;1,G16=0),0,F16/G16)</f>
        <v>0</v>
      </c>
      <c r="K16" s="5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thickBot="1">
      <c r="A17" s="55"/>
      <c r="B17" s="1"/>
      <c r="C17" s="1"/>
      <c r="D17" s="1"/>
      <c r="E17" s="1"/>
      <c r="F17" s="1"/>
      <c r="G17" s="1"/>
      <c r="H17" s="1"/>
      <c r="I17" s="1"/>
      <c r="J17" s="1"/>
      <c r="K17" s="56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thickBot="1">
      <c r="A18" s="55"/>
      <c r="B18" s="112" t="s">
        <v>15</v>
      </c>
      <c r="C18" s="113"/>
      <c r="D18" s="113"/>
      <c r="E18" s="113"/>
      <c r="F18" s="114"/>
      <c r="G18" s="14"/>
      <c r="H18" s="134" t="s">
        <v>17</v>
      </c>
      <c r="I18" s="135"/>
      <c r="J18" s="136"/>
      <c r="K18" s="56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thickBot="1">
      <c r="A19" s="55"/>
      <c r="B19" s="19" t="s">
        <v>8</v>
      </c>
      <c r="C19" s="19" t="s">
        <v>3</v>
      </c>
      <c r="D19" s="19" t="s">
        <v>9</v>
      </c>
      <c r="E19" s="19" t="s">
        <v>10</v>
      </c>
      <c r="F19" s="19" t="s">
        <v>11</v>
      </c>
      <c r="G19" s="1"/>
      <c r="H19" s="20" t="s">
        <v>8</v>
      </c>
      <c r="I19" s="19" t="s">
        <v>11</v>
      </c>
      <c r="J19" s="19" t="s">
        <v>16</v>
      </c>
      <c r="K19" s="56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thickBot="1">
      <c r="A20" s="55"/>
      <c r="B20" s="15" t="s">
        <v>12</v>
      </c>
      <c r="C20" s="81"/>
      <c r="D20" s="82"/>
      <c r="E20" s="82"/>
      <c r="F20" s="83"/>
      <c r="G20" s="1"/>
      <c r="H20" s="25" t="s">
        <v>18</v>
      </c>
      <c r="I20" s="21">
        <f>I16</f>
        <v>0</v>
      </c>
      <c r="J20" s="22">
        <f>IF(I20&lt;&gt;0,(I20*100)/I22,0)</f>
        <v>0</v>
      </c>
      <c r="K20" s="56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thickBot="1">
      <c r="A21" s="55"/>
      <c r="B21" s="15" t="s">
        <v>20</v>
      </c>
      <c r="C21" s="68"/>
      <c r="D21" s="70"/>
      <c r="E21" s="70"/>
      <c r="F21" s="84"/>
      <c r="G21" s="1"/>
      <c r="H21" s="25" t="s">
        <v>15</v>
      </c>
      <c r="I21" s="16">
        <f>F26</f>
        <v>0</v>
      </c>
      <c r="J21" s="23">
        <f>IF(I21&lt;&gt;0,(I21*100)/I22,0)</f>
        <v>0</v>
      </c>
      <c r="K21" s="56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thickBot="1">
      <c r="A22" s="55"/>
      <c r="B22" s="15" t="s">
        <v>13</v>
      </c>
      <c r="C22" s="68"/>
      <c r="D22" s="70"/>
      <c r="E22" s="70"/>
      <c r="F22" s="84"/>
      <c r="G22" s="1"/>
      <c r="H22" s="25" t="s">
        <v>19</v>
      </c>
      <c r="I22" s="17">
        <f>I20+I21</f>
        <v>0</v>
      </c>
      <c r="J22" s="24">
        <f>J20+J21</f>
        <v>0</v>
      </c>
      <c r="K22" s="56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thickBot="1">
      <c r="A23" s="55"/>
      <c r="B23" s="15" t="s">
        <v>14</v>
      </c>
      <c r="C23" s="68"/>
      <c r="D23" s="70"/>
      <c r="E23" s="70"/>
      <c r="F23" s="84"/>
      <c r="G23" s="1"/>
      <c r="H23" s="1"/>
      <c r="I23" s="1"/>
      <c r="J23" s="1"/>
      <c r="K23" s="56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thickBot="1">
      <c r="A24" s="55"/>
      <c r="B24" s="87"/>
      <c r="C24" s="68"/>
      <c r="D24" s="70"/>
      <c r="E24" s="70"/>
      <c r="F24" s="84"/>
      <c r="G24" s="1"/>
      <c r="H24" s="1"/>
      <c r="I24" s="1"/>
      <c r="J24" s="1"/>
      <c r="K24" s="56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thickBot="1">
      <c r="A25" s="55"/>
      <c r="B25" s="87"/>
      <c r="C25" s="85"/>
      <c r="D25" s="76"/>
      <c r="E25" s="76"/>
      <c r="F25" s="86"/>
      <c r="G25" s="1"/>
      <c r="H25" s="1"/>
      <c r="I25" s="1"/>
      <c r="J25" s="1"/>
      <c r="K25" s="56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customHeight="1" thickBot="1">
      <c r="A26" s="55"/>
      <c r="B26" s="1"/>
      <c r="C26" s="1"/>
      <c r="D26" s="1"/>
      <c r="E26" s="1"/>
      <c r="F26" s="18">
        <f>SUM(F20:F25)</f>
        <v>0</v>
      </c>
      <c r="G26" s="1"/>
      <c r="H26" s="1"/>
      <c r="I26" s="1"/>
      <c r="J26" s="1"/>
      <c r="K26" s="5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thickBot="1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2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2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ht="12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2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2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2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ht="12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2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2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2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2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2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2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2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12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2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2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ht="12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2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ht="12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selectLockedCells="1"/>
  <mergeCells count="15">
    <mergeCell ref="B16:D16"/>
    <mergeCell ref="B18:F18"/>
    <mergeCell ref="H18:J18"/>
    <mergeCell ref="B8:D8"/>
    <mergeCell ref="B9:D9"/>
    <mergeCell ref="B10:D10"/>
    <mergeCell ref="B11:D11"/>
    <mergeCell ref="B12:D12"/>
    <mergeCell ref="B13:D13"/>
    <mergeCell ref="A1:J1"/>
    <mergeCell ref="D5:E5"/>
    <mergeCell ref="B6:D6"/>
    <mergeCell ref="B7:D7"/>
    <mergeCell ref="B14:D14"/>
    <mergeCell ref="B15:D15"/>
  </mergeCells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Gráficos</vt:lpstr>
      </vt:variant>
      <vt:variant>
        <vt:i4>4</vt:i4>
      </vt:variant>
    </vt:vector>
  </HeadingPairs>
  <TitlesOfParts>
    <vt:vector size="18" baseType="lpstr">
      <vt:lpstr>Imprimir</vt:lpstr>
      <vt:lpstr>Janei</vt:lpstr>
      <vt:lpstr>Fever</vt:lpstr>
      <vt:lpstr>Março</vt:lpstr>
      <vt:lpstr>Abril</vt:lpstr>
      <vt:lpstr>Maio</vt:lpstr>
      <vt:lpstr>Junho</vt:lpstr>
      <vt:lpstr>Julho</vt:lpstr>
      <vt:lpstr>Agost</vt:lpstr>
      <vt:lpstr>Setem</vt:lpstr>
      <vt:lpstr>Outub</vt:lpstr>
      <vt:lpstr>Novemb</vt:lpstr>
      <vt:lpstr>Dezem</vt:lpstr>
      <vt:lpstr>Resumo</vt:lpstr>
      <vt:lpstr>Litros</vt:lpstr>
      <vt:lpstr>Km</vt:lpstr>
      <vt:lpstr>Gastos</vt:lpstr>
      <vt:lpstr>Média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</dc:creator>
  <cp:lastModifiedBy>Elias</cp:lastModifiedBy>
  <cp:lastPrinted>2012-10-17T16:26:15Z</cp:lastPrinted>
  <dcterms:created xsi:type="dcterms:W3CDTF">2009-12-25T22:38:22Z</dcterms:created>
  <dcterms:modified xsi:type="dcterms:W3CDTF">2013-11-03T03:09:37Z</dcterms:modified>
</cp:coreProperties>
</file>